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62" i="1"/>
  <c r="I61"/>
  <c r="I63" s="1"/>
  <c r="I59"/>
  <c r="I58"/>
  <c r="I57"/>
  <c r="I56"/>
  <c r="I55"/>
  <c r="I54"/>
  <c r="F60"/>
  <c r="G53"/>
  <c r="E47"/>
  <c r="F47"/>
  <c r="G47"/>
  <c r="D61"/>
  <c r="D59"/>
  <c r="E59" s="1"/>
  <c r="H59" s="1"/>
  <c r="G59" s="1"/>
  <c r="D58"/>
  <c r="E58" s="1"/>
  <c r="H58" s="1"/>
  <c r="G58" s="1"/>
  <c r="G44"/>
  <c r="F44"/>
  <c r="F48" s="1"/>
  <c r="E44"/>
  <c r="E48" s="1"/>
  <c r="D44"/>
  <c r="G17"/>
  <c r="F17"/>
  <c r="E17"/>
  <c r="D17"/>
  <c r="G14"/>
  <c r="G18" s="1"/>
  <c r="F14"/>
  <c r="F18" s="1"/>
  <c r="E14"/>
  <c r="D14"/>
  <c r="E18" l="1"/>
  <c r="I60"/>
  <c r="I64" s="1"/>
  <c r="E61"/>
  <c r="D18"/>
  <c r="G48"/>
  <c r="D53"/>
  <c r="D55"/>
  <c r="E55" s="1"/>
  <c r="H55" s="1"/>
  <c r="G55" s="1"/>
  <c r="D57"/>
  <c r="E57" s="1"/>
  <c r="H57" s="1"/>
  <c r="G57" s="1"/>
  <c r="D62"/>
  <c r="E62" s="1"/>
  <c r="H62" s="1"/>
  <c r="G62" s="1"/>
  <c r="F63"/>
  <c r="F64" s="1"/>
  <c r="D47"/>
  <c r="D54"/>
  <c r="E54" s="1"/>
  <c r="D56"/>
  <c r="E56" s="1"/>
  <c r="H56" s="1"/>
  <c r="G56" s="1"/>
  <c r="D63" l="1"/>
  <c r="D60"/>
  <c r="H61"/>
  <c r="E63"/>
  <c r="D48"/>
  <c r="H54"/>
  <c r="E60"/>
  <c r="E64" l="1"/>
  <c r="D64"/>
  <c r="H63"/>
  <c r="G61"/>
  <c r="G63" s="1"/>
  <c r="G54"/>
  <c r="G60" s="1"/>
  <c r="H60"/>
  <c r="G64" l="1"/>
  <c r="H64"/>
</calcChain>
</file>

<file path=xl/comments1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OT SEPARACIQTA</t>
        </r>
      </text>
    </comment>
    <comment ref="I55" author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да се види в решението</t>
        </r>
      </text>
    </comment>
  </commentList>
</comments>
</file>

<file path=xl/sharedStrings.xml><?xml version="1.0" encoding="utf-8"?>
<sst xmlns="http://schemas.openxmlformats.org/spreadsheetml/2006/main" count="69" uniqueCount="34">
  <si>
    <t>Сметка за отчет</t>
  </si>
  <si>
    <t xml:space="preserve">Отчетна стойност </t>
  </si>
  <si>
    <t>Амортизация в края на периода</t>
  </si>
  <si>
    <t>Балансова стойност в края на периода</t>
  </si>
  <si>
    <t>Амортизация оборот                 (годишна)</t>
  </si>
  <si>
    <t>№ п/п</t>
  </si>
  <si>
    <t>Основно средство</t>
  </si>
  <si>
    <t>ЗЕМЯ И ТЕРЕНИ</t>
  </si>
  <si>
    <t>СЪОРАЖЕНИЯ</t>
  </si>
  <si>
    <t>СГРАДИ</t>
  </si>
  <si>
    <t>МАШИНИ И ОБОРУДВАНЕ</t>
  </si>
  <si>
    <t>ТРАНСПОРТНИ СРЕДСТВА</t>
  </si>
  <si>
    <t>СТОПАНСКИ ИНВЕНТАР</t>
  </si>
  <si>
    <t>ДРУГИ ДМА</t>
  </si>
  <si>
    <t>ОБЩО ДМА</t>
  </si>
  <si>
    <t>ЛИЦЕНЗИИ</t>
  </si>
  <si>
    <t>ПРОГРАМНИ ПРОДУКТИ</t>
  </si>
  <si>
    <t>ОБЩО НДМА</t>
  </si>
  <si>
    <t>ОБЩО ДА</t>
  </si>
  <si>
    <t xml:space="preserve">Сметка </t>
  </si>
  <si>
    <t>Отчетна стойност      общо Т.ч.</t>
  </si>
  <si>
    <t>в т.ч:</t>
  </si>
  <si>
    <t>Годишна       Амортизация</t>
  </si>
  <si>
    <t>в производството</t>
  </si>
  <si>
    <t>в преноса</t>
  </si>
  <si>
    <t xml:space="preserve">След прилагане на изискванията от Раздел ІІ"Регулаторна база на активите"на Указанията за образуване на цените на ТЕ и ЕЕ от </t>
  </si>
  <si>
    <t>комбинирано производство, разчетите за 2019 год.придобиха следния вид:</t>
  </si>
  <si>
    <t xml:space="preserve">Ръководител ФИД: </t>
  </si>
  <si>
    <t>Изпълнителен директор:</t>
  </si>
  <si>
    <t>(П.Петрова)</t>
  </si>
  <si>
    <t>(С.Желев)</t>
  </si>
  <si>
    <t>Параметри на данните:</t>
  </si>
  <si>
    <t xml:space="preserve">"Топлофикация Русе" ЕАД           </t>
  </si>
  <si>
    <t>Инвентарна книга на ДМА                                                                                                                                                       към 31.12.2019 г.</t>
  </si>
</sst>
</file>

<file path=xl/styles.xml><?xml version="1.0" encoding="utf-8"?>
<styleSheet xmlns="http://schemas.openxmlformats.org/spreadsheetml/2006/main">
  <numFmts count="2">
    <numFmt numFmtId="164" formatCode="#,##0\ _л_в"/>
    <numFmt numFmtId="165" formatCode="#,##0.0\ _л_в"/>
  </numFmts>
  <fonts count="13">
    <font>
      <sz val="11"/>
      <color theme="1"/>
      <name val="Calibri"/>
      <family val="2"/>
      <scheme val="minor"/>
    </font>
    <font>
      <b/>
      <sz val="18"/>
      <color indexed="24"/>
      <name val="Arial"/>
      <family val="2"/>
    </font>
    <font>
      <b/>
      <sz val="10"/>
      <color indexed="9"/>
      <name val="Arial"/>
      <family val="2"/>
    </font>
    <font>
      <b/>
      <sz val="8"/>
      <color indexed="56"/>
      <name val="Arial"/>
      <family val="2"/>
    </font>
    <font>
      <b/>
      <sz val="8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sz val="10"/>
      <name val="Arial"/>
      <family val="2"/>
      <charset val="204"/>
    </font>
    <font>
      <b/>
      <sz val="22"/>
      <color indexed="24"/>
      <name val="Arial"/>
      <family val="2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thin">
        <color indexed="28"/>
      </left>
      <right style="thin">
        <color indexed="28"/>
      </right>
      <top style="thin">
        <color indexed="2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28"/>
      </right>
      <top style="medium">
        <color indexed="64"/>
      </top>
      <bottom style="medium">
        <color indexed="64"/>
      </bottom>
      <diagonal/>
    </border>
    <border>
      <left style="thin">
        <color indexed="28"/>
      </left>
      <right style="thin">
        <color indexed="28"/>
      </right>
      <top style="medium">
        <color indexed="64"/>
      </top>
      <bottom style="medium">
        <color indexed="64"/>
      </bottom>
      <diagonal/>
    </border>
    <border>
      <left style="thin">
        <color indexed="28"/>
      </left>
      <right style="thin">
        <color indexed="28"/>
      </right>
      <top/>
      <bottom style="thin">
        <color indexed="28"/>
      </bottom>
      <diagonal/>
    </border>
    <border>
      <left style="medium">
        <color indexed="64"/>
      </left>
      <right style="thin">
        <color indexed="28"/>
      </right>
      <top style="medium">
        <color indexed="64"/>
      </top>
      <bottom/>
      <diagonal/>
    </border>
    <border>
      <left style="thin">
        <color indexed="28"/>
      </left>
      <right style="thin">
        <color indexed="28"/>
      </right>
      <top style="medium">
        <color indexed="64"/>
      </top>
      <bottom/>
      <diagonal/>
    </border>
    <border>
      <left style="thin">
        <color indexed="2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8"/>
      </right>
      <top/>
      <bottom style="medium">
        <color indexed="64"/>
      </bottom>
      <diagonal/>
    </border>
    <border>
      <left style="thin">
        <color indexed="28"/>
      </left>
      <right style="thin">
        <color indexed="28"/>
      </right>
      <top/>
      <bottom style="medium">
        <color indexed="64"/>
      </bottom>
      <diagonal/>
    </border>
    <border>
      <left style="thin">
        <color indexed="2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8"/>
      </right>
      <top/>
      <bottom style="thin">
        <color indexed="28"/>
      </bottom>
      <diagonal/>
    </border>
    <border>
      <left style="thin">
        <color indexed="28"/>
      </left>
      <right style="medium">
        <color indexed="64"/>
      </right>
      <top style="thin">
        <color indexed="28"/>
      </top>
      <bottom style="thin">
        <color indexed="28"/>
      </bottom>
      <diagonal/>
    </border>
    <border>
      <left style="medium">
        <color indexed="64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medium">
        <color indexed="64"/>
      </left>
      <right style="thin">
        <color indexed="28"/>
      </right>
      <top style="thin">
        <color indexed="28"/>
      </top>
      <bottom/>
      <diagonal/>
    </border>
    <border>
      <left style="medium">
        <color indexed="64"/>
      </left>
      <right style="thin">
        <color indexed="26"/>
      </right>
      <top style="medium">
        <color indexed="64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medium">
        <color indexed="64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medium">
        <color indexed="64"/>
      </top>
      <bottom/>
      <diagonal/>
    </border>
    <border>
      <left style="thin">
        <color indexed="26"/>
      </left>
      <right style="medium">
        <color indexed="64"/>
      </right>
      <top style="medium">
        <color indexed="64"/>
      </top>
      <bottom/>
      <diagonal/>
    </border>
    <border>
      <left style="thin">
        <color indexed="28"/>
      </left>
      <right style="medium">
        <color indexed="64"/>
      </right>
      <top style="thin">
        <color indexed="28"/>
      </top>
      <bottom/>
      <diagonal/>
    </border>
    <border>
      <left style="thin">
        <color indexed="28"/>
      </left>
      <right style="medium">
        <color indexed="64"/>
      </right>
      <top/>
      <bottom style="thin">
        <color indexed="28"/>
      </bottom>
      <diagonal/>
    </border>
    <border>
      <left style="medium">
        <color indexed="64"/>
      </left>
      <right style="thin">
        <color indexed="26"/>
      </right>
      <top style="thin">
        <color indexed="26"/>
      </top>
      <bottom style="medium">
        <color indexed="64"/>
      </bottom>
      <diagonal/>
    </border>
    <border>
      <left style="thin">
        <color indexed="26"/>
      </left>
      <right/>
      <top style="thin">
        <color indexed="26"/>
      </top>
      <bottom style="medium">
        <color indexed="64"/>
      </bottom>
      <diagonal/>
    </border>
    <border>
      <left style="thin">
        <color indexed="26"/>
      </left>
      <right style="thin">
        <color indexed="26"/>
      </right>
      <top/>
      <bottom style="medium">
        <color indexed="64"/>
      </bottom>
      <diagonal/>
    </border>
    <border>
      <left style="thin">
        <color indexed="26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NumberFormat="1" applyAlignment="1">
      <alignment horizontal="left" vertical="top"/>
    </xf>
    <xf numFmtId="0" fontId="0" fillId="0" borderId="0" xfId="0" applyAlignment="1">
      <alignment horizontal="left"/>
    </xf>
    <xf numFmtId="1" fontId="3" fillId="0" borderId="1" xfId="0" applyNumberFormat="1" applyFont="1" applyFill="1" applyBorder="1" applyAlignment="1">
      <alignment horizontal="left" vertical="top" wrapText="1"/>
    </xf>
    <xf numFmtId="164" fontId="0" fillId="0" borderId="0" xfId="0" applyNumberFormat="1"/>
    <xf numFmtId="164" fontId="4" fillId="0" borderId="1" xfId="0" applyNumberFormat="1" applyFont="1" applyFill="1" applyBorder="1" applyAlignment="1">
      <alignment horizontal="right" vertical="center" wrapText="1"/>
    </xf>
    <xf numFmtId="1" fontId="3" fillId="0" borderId="2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center" wrapText="1"/>
    </xf>
    <xf numFmtId="164" fontId="4" fillId="0" borderId="5" xfId="0" applyNumberFormat="1" applyFont="1" applyFill="1" applyBorder="1" applyAlignment="1">
      <alignment horizontal="right" vertical="top" wrapText="1"/>
    </xf>
    <xf numFmtId="1" fontId="3" fillId="0" borderId="6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5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164" fontId="3" fillId="0" borderId="6" xfId="0" applyNumberFormat="1" applyFont="1" applyFill="1" applyBorder="1" applyAlignment="1">
      <alignment horizontal="right" vertical="top" wrapText="1"/>
    </xf>
    <xf numFmtId="164" fontId="4" fillId="0" borderId="2" xfId="0" applyNumberFormat="1" applyFont="1" applyFill="1" applyBorder="1" applyAlignment="1">
      <alignment horizontal="right" vertical="top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" fontId="3" fillId="0" borderId="14" xfId="0" applyNumberFormat="1" applyFont="1" applyFill="1" applyBorder="1" applyAlignment="1">
      <alignment horizontal="left" vertical="top" wrapText="1"/>
    </xf>
    <xf numFmtId="164" fontId="3" fillId="0" borderId="15" xfId="0" applyNumberFormat="1" applyFont="1" applyFill="1" applyBorder="1" applyAlignment="1">
      <alignment horizontal="right" vertical="top" wrapText="1"/>
    </xf>
    <xf numFmtId="1" fontId="3" fillId="0" borderId="16" xfId="0" applyNumberFormat="1" applyFont="1" applyFill="1" applyBorder="1" applyAlignment="1">
      <alignment horizontal="left" vertical="top" wrapText="1"/>
    </xf>
    <xf numFmtId="1" fontId="3" fillId="0" borderId="17" xfId="0" applyNumberFormat="1" applyFont="1" applyFill="1" applyBorder="1" applyAlignment="1">
      <alignment horizontal="left" vertical="top" wrapText="1"/>
    </xf>
    <xf numFmtId="165" fontId="3" fillId="0" borderId="5" xfId="0" applyNumberFormat="1" applyFont="1" applyFill="1" applyBorder="1" applyAlignment="1">
      <alignment horizontal="right" vertical="top" wrapText="1"/>
    </xf>
    <xf numFmtId="164" fontId="3" fillId="0" borderId="13" xfId="0" applyNumberFormat="1" applyFont="1" applyFill="1" applyBorder="1" applyAlignment="1">
      <alignment horizontal="right" vertical="top" wrapText="1"/>
    </xf>
    <xf numFmtId="0" fontId="9" fillId="0" borderId="0" xfId="0" applyFont="1"/>
    <xf numFmtId="0" fontId="0" fillId="0" borderId="0" xfId="0" applyProtection="1">
      <protection hidden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right"/>
    </xf>
    <xf numFmtId="0" fontId="10" fillId="0" borderId="0" xfId="0" applyFont="1"/>
    <xf numFmtId="0" fontId="1" fillId="0" borderId="0" xfId="0" applyNumberFormat="1" applyFont="1" applyAlignment="1">
      <alignment horizontal="center" vertical="top" wrapText="1"/>
    </xf>
    <xf numFmtId="0" fontId="2" fillId="2" borderId="18" xfId="0" applyNumberFormat="1" applyFont="1" applyFill="1" applyBorder="1" applyAlignment="1">
      <alignment horizontal="left" vertical="top" wrapText="1"/>
    </xf>
    <xf numFmtId="0" fontId="2" fillId="2" borderId="19" xfId="0" applyNumberFormat="1" applyFont="1" applyFill="1" applyBorder="1" applyAlignment="1">
      <alignment horizontal="left" vertical="top" wrapText="1"/>
    </xf>
    <xf numFmtId="164" fontId="4" fillId="0" borderId="15" xfId="0" applyNumberFormat="1" applyFont="1" applyFill="1" applyBorder="1" applyAlignment="1">
      <alignment horizontal="right" vertical="center" wrapText="1"/>
    </xf>
    <xf numFmtId="164" fontId="4" fillId="0" borderId="22" xfId="0" applyNumberFormat="1" applyFont="1" applyFill="1" applyBorder="1" applyAlignment="1">
      <alignment horizontal="right" vertical="center" wrapText="1"/>
    </xf>
    <xf numFmtId="164" fontId="4" fillId="0" borderId="13" xfId="0" applyNumberFormat="1" applyFont="1" applyFill="1" applyBorder="1" applyAlignment="1">
      <alignment horizontal="right" vertical="top" wrapText="1"/>
    </xf>
    <xf numFmtId="164" fontId="3" fillId="0" borderId="6" xfId="0" applyNumberFormat="1" applyFont="1" applyFill="1" applyBorder="1" applyAlignment="1">
      <alignment horizontal="right" vertical="center" wrapText="1"/>
    </xf>
    <xf numFmtId="164" fontId="3" fillId="0" borderId="23" xfId="0" applyNumberFormat="1" applyFont="1" applyFill="1" applyBorder="1" applyAlignment="1">
      <alignment horizontal="right" vertical="center" wrapText="1"/>
    </xf>
    <xf numFmtId="0" fontId="2" fillId="2" borderId="24" xfId="0" applyNumberFormat="1" applyFont="1" applyFill="1" applyBorder="1" applyAlignment="1">
      <alignment horizontal="left" vertical="top" wrapText="1"/>
    </xf>
    <xf numFmtId="0" fontId="2" fillId="2" borderId="25" xfId="0" applyNumberFormat="1" applyFont="1" applyFill="1" applyBorder="1" applyAlignment="1">
      <alignment horizontal="left" vertical="top" wrapText="1"/>
    </xf>
    <xf numFmtId="164" fontId="4" fillId="0" borderId="15" xfId="0" applyNumberFormat="1" applyFont="1" applyFill="1" applyBorder="1" applyAlignment="1">
      <alignment horizontal="right" vertical="top" wrapText="1"/>
    </xf>
    <xf numFmtId="164" fontId="3" fillId="0" borderId="23" xfId="0" applyNumberFormat="1" applyFont="1" applyFill="1" applyBorder="1" applyAlignment="1">
      <alignment horizontal="right" vertical="top" wrapText="1"/>
    </xf>
    <xf numFmtId="164" fontId="3" fillId="0" borderId="22" xfId="0" applyNumberFormat="1" applyFont="1" applyFill="1" applyBorder="1" applyAlignment="1">
      <alignment horizontal="right" vertical="top" wrapText="1"/>
    </xf>
    <xf numFmtId="0" fontId="2" fillId="2" borderId="21" xfId="0" applyNumberFormat="1" applyFont="1" applyFill="1" applyBorder="1" applyAlignment="1">
      <alignment horizontal="center" vertical="center" wrapText="1"/>
    </xf>
    <xf numFmtId="0" fontId="2" fillId="2" borderId="27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2" fillId="2" borderId="20" xfId="0" applyNumberFormat="1" applyFont="1" applyFill="1" applyBorder="1" applyAlignment="1">
      <alignment horizontal="center" vertical="center" wrapText="1"/>
    </xf>
    <xf numFmtId="0" fontId="2" fillId="2" borderId="26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right" vertical="top" wrapText="1"/>
    </xf>
    <xf numFmtId="0" fontId="0" fillId="0" borderId="4" xfId="0" applyBorder="1" applyAlignment="1">
      <alignment horizontal="right" vertical="top" wrapText="1"/>
    </xf>
    <xf numFmtId="0" fontId="1" fillId="0" borderId="0" xfId="0" applyNumberFormat="1" applyFont="1" applyAlignment="1">
      <alignment horizontal="center" vertical="top" wrapText="1"/>
    </xf>
    <xf numFmtId="1" fontId="3" fillId="0" borderId="7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67"/>
  <sheetViews>
    <sheetView tabSelected="1" topLeftCell="A4" workbookViewId="0">
      <selection activeCell="F25" sqref="F25"/>
    </sheetView>
  </sheetViews>
  <sheetFormatPr defaultRowHeight="15"/>
  <cols>
    <col min="2" max="2" width="17.7109375" customWidth="1"/>
    <col min="3" max="3" width="17.28515625" customWidth="1"/>
    <col min="4" max="4" width="25.28515625" bestFit="1" customWidth="1"/>
    <col min="5" max="5" width="17" bestFit="1" customWidth="1"/>
    <col min="6" max="6" width="20.42578125" bestFit="1" customWidth="1"/>
    <col min="7" max="7" width="20.85546875" bestFit="1" customWidth="1"/>
    <col min="8" max="8" width="10.28515625" customWidth="1"/>
    <col min="10" max="10" width="12.42578125" customWidth="1"/>
    <col min="11" max="11" width="14.5703125" customWidth="1"/>
  </cols>
  <sheetData>
    <row r="1" spans="2:11" ht="53.25" customHeight="1">
      <c r="B1" s="45" t="s">
        <v>32</v>
      </c>
      <c r="C1" s="46"/>
      <c r="D1" s="46"/>
      <c r="E1" s="46"/>
      <c r="F1" s="46"/>
      <c r="G1" s="46"/>
    </row>
    <row r="2" spans="2:11" ht="58.5" customHeight="1">
      <c r="B2" s="51" t="s">
        <v>33</v>
      </c>
      <c r="C2" s="51"/>
      <c r="D2" s="51"/>
      <c r="E2" s="51"/>
      <c r="F2" s="51"/>
      <c r="G2" s="51"/>
    </row>
    <row r="3" spans="2:11" ht="58.5" customHeight="1">
      <c r="B3" s="30"/>
      <c r="C3" s="30"/>
      <c r="D3" s="30"/>
      <c r="E3" s="30"/>
      <c r="F3" s="30"/>
      <c r="G3" s="30"/>
    </row>
    <row r="4" spans="2:11" ht="15.75" thickBot="1">
      <c r="B4" s="1" t="s">
        <v>31</v>
      </c>
      <c r="C4" s="1"/>
      <c r="D4" s="2"/>
      <c r="E4" s="2"/>
      <c r="F4" s="2"/>
      <c r="G4" s="2"/>
    </row>
    <row r="5" spans="2:11">
      <c r="B5" s="31" t="s">
        <v>0</v>
      </c>
      <c r="C5" s="32"/>
      <c r="D5" s="47" t="s">
        <v>1</v>
      </c>
      <c r="E5" s="47" t="s">
        <v>2</v>
      </c>
      <c r="F5" s="47" t="s">
        <v>3</v>
      </c>
      <c r="G5" s="43" t="s">
        <v>4</v>
      </c>
    </row>
    <row r="6" spans="2:11" ht="26.25" thickBot="1">
      <c r="B6" s="38" t="s">
        <v>5</v>
      </c>
      <c r="C6" s="39" t="s">
        <v>6</v>
      </c>
      <c r="D6" s="48"/>
      <c r="E6" s="48"/>
      <c r="F6" s="48"/>
      <c r="G6" s="44"/>
    </row>
    <row r="7" spans="2:11">
      <c r="B7" s="18">
        <v>201</v>
      </c>
      <c r="C7" s="9" t="s">
        <v>7</v>
      </c>
      <c r="D7" s="36">
        <v>4144895.5</v>
      </c>
      <c r="E7" s="36">
        <v>0</v>
      </c>
      <c r="F7" s="36">
        <v>4144895.5</v>
      </c>
      <c r="G7" s="37">
        <v>0</v>
      </c>
      <c r="K7" s="4"/>
    </row>
    <row r="8" spans="2:11">
      <c r="B8" s="20">
        <v>202</v>
      </c>
      <c r="C8" s="3" t="s">
        <v>8</v>
      </c>
      <c r="D8" s="5">
        <v>20789149.77</v>
      </c>
      <c r="E8" s="5">
        <v>7568862.4100000001</v>
      </c>
      <c r="F8" s="5">
        <v>13220287.360000001</v>
      </c>
      <c r="G8" s="33">
        <v>654306.10000000009</v>
      </c>
      <c r="K8" s="4"/>
    </row>
    <row r="9" spans="2:11">
      <c r="B9" s="20">
        <v>203</v>
      </c>
      <c r="C9" s="3" t="s">
        <v>9</v>
      </c>
      <c r="D9" s="5">
        <v>10825451.899999999</v>
      </c>
      <c r="E9" s="5">
        <v>3134382.8200000003</v>
      </c>
      <c r="F9" s="5">
        <v>7691069.0800000001</v>
      </c>
      <c r="G9" s="33">
        <v>331744.61999999994</v>
      </c>
      <c r="K9" s="4"/>
    </row>
    <row r="10" spans="2:11" ht="22.5">
      <c r="B10" s="20">
        <v>204</v>
      </c>
      <c r="C10" s="3" t="s">
        <v>10</v>
      </c>
      <c r="D10" s="5">
        <v>70172723.31999971</v>
      </c>
      <c r="E10" s="5">
        <v>52046079.87000031</v>
      </c>
      <c r="F10" s="5">
        <v>18126643.450000044</v>
      </c>
      <c r="G10" s="33">
        <v>3951889.720000016</v>
      </c>
      <c r="K10" s="4"/>
    </row>
    <row r="11" spans="2:11" ht="22.5">
      <c r="B11" s="20">
        <v>205</v>
      </c>
      <c r="C11" s="3" t="s">
        <v>11</v>
      </c>
      <c r="D11" s="5">
        <v>445230.32999999996</v>
      </c>
      <c r="E11" s="5">
        <v>388721.51</v>
      </c>
      <c r="F11" s="5">
        <v>56508.820000000007</v>
      </c>
      <c r="G11" s="33">
        <v>16835.3</v>
      </c>
      <c r="K11" s="4"/>
    </row>
    <row r="12" spans="2:11" ht="22.5">
      <c r="B12" s="20">
        <v>206</v>
      </c>
      <c r="C12" s="3" t="s">
        <v>12</v>
      </c>
      <c r="D12" s="5">
        <v>84714.750000000015</v>
      </c>
      <c r="E12" s="5">
        <v>78252.920000000013</v>
      </c>
      <c r="F12" s="5">
        <v>6461.83</v>
      </c>
      <c r="G12" s="33">
        <v>1263.3499999999995</v>
      </c>
      <c r="K12" s="4"/>
    </row>
    <row r="13" spans="2:11" ht="15.75" thickBot="1">
      <c r="B13" s="21">
        <v>209</v>
      </c>
      <c r="C13" s="6" t="s">
        <v>13</v>
      </c>
      <c r="D13" s="7">
        <v>1610</v>
      </c>
      <c r="E13" s="7">
        <v>1610</v>
      </c>
      <c r="F13" s="7">
        <v>0</v>
      </c>
      <c r="G13" s="34">
        <v>66.680000000000007</v>
      </c>
      <c r="K13" s="4"/>
    </row>
    <row r="14" spans="2:11" ht="15.75" thickBot="1">
      <c r="B14" s="49" t="s">
        <v>14</v>
      </c>
      <c r="C14" s="50"/>
      <c r="D14" s="8">
        <f>SUM(D7:D13)</f>
        <v>106463775.56999971</v>
      </c>
      <c r="E14" s="8">
        <f>SUM(E7:E13)</f>
        <v>63217909.530000307</v>
      </c>
      <c r="F14" s="8">
        <f t="shared" ref="F14:G14" si="0">SUM(F7:F13)</f>
        <v>43245866.040000044</v>
      </c>
      <c r="G14" s="35">
        <f t="shared" si="0"/>
        <v>4956105.7700000154</v>
      </c>
      <c r="K14" s="4"/>
    </row>
    <row r="15" spans="2:11">
      <c r="B15" s="18">
        <v>213</v>
      </c>
      <c r="C15" s="9" t="s">
        <v>15</v>
      </c>
      <c r="D15" s="7">
        <v>232177</v>
      </c>
      <c r="E15" s="7">
        <v>226071.87</v>
      </c>
      <c r="F15" s="7">
        <v>6105.130000000001</v>
      </c>
      <c r="G15" s="34">
        <v>1817.72</v>
      </c>
      <c r="K15" s="4"/>
    </row>
    <row r="16" spans="2:11" ht="23.25" thickBot="1">
      <c r="B16" s="21">
        <v>214</v>
      </c>
      <c r="C16" s="6" t="s">
        <v>16</v>
      </c>
      <c r="D16" s="7">
        <v>640708.31000000006</v>
      </c>
      <c r="E16" s="7">
        <v>626970.59000000008</v>
      </c>
      <c r="F16" s="7">
        <v>13737.72</v>
      </c>
      <c r="G16" s="34">
        <v>31470.210000000003</v>
      </c>
      <c r="K16" s="4"/>
    </row>
    <row r="17" spans="2:11" ht="15.75" thickBot="1">
      <c r="B17" s="49" t="s">
        <v>17</v>
      </c>
      <c r="C17" s="50"/>
      <c r="D17" s="8">
        <f>SUM(D15:D16)</f>
        <v>872885.31</v>
      </c>
      <c r="E17" s="8">
        <f t="shared" ref="E17:G17" si="1">SUM(E15:E16)</f>
        <v>853042.46000000008</v>
      </c>
      <c r="F17" s="8">
        <f t="shared" si="1"/>
        <v>19842.849999999999</v>
      </c>
      <c r="G17" s="35">
        <f t="shared" si="1"/>
        <v>33287.93</v>
      </c>
      <c r="K17" s="4"/>
    </row>
    <row r="18" spans="2:11" ht="15.75" thickBot="1">
      <c r="B18" s="49" t="s">
        <v>18</v>
      </c>
      <c r="C18" s="50"/>
      <c r="D18" s="8">
        <f>D14+D17</f>
        <v>107336660.87999971</v>
      </c>
      <c r="E18" s="8">
        <f t="shared" ref="E18:G18" si="2">E14+E17</f>
        <v>64070951.990000308</v>
      </c>
      <c r="F18" s="8">
        <f t="shared" si="2"/>
        <v>43265708.890000045</v>
      </c>
      <c r="G18" s="35">
        <f t="shared" si="2"/>
        <v>4989393.7000000151</v>
      </c>
      <c r="K18" s="4"/>
    </row>
    <row r="32" spans="2:11" ht="14.25" customHeight="1"/>
    <row r="33" spans="2:11">
      <c r="B33" s="24" t="s">
        <v>25</v>
      </c>
    </row>
    <row r="34" spans="2:11" ht="15.75" thickBot="1">
      <c r="B34" s="24" t="s">
        <v>26</v>
      </c>
    </row>
    <row r="35" spans="2:11">
      <c r="B35" s="31" t="s">
        <v>0</v>
      </c>
      <c r="C35" s="32"/>
      <c r="D35" s="47" t="s">
        <v>1</v>
      </c>
      <c r="E35" s="47" t="s">
        <v>2</v>
      </c>
      <c r="F35" s="47" t="s">
        <v>3</v>
      </c>
      <c r="G35" s="43" t="s">
        <v>4</v>
      </c>
    </row>
    <row r="36" spans="2:11" ht="26.25" thickBot="1">
      <c r="B36" s="38" t="s">
        <v>5</v>
      </c>
      <c r="C36" s="39" t="s">
        <v>6</v>
      </c>
      <c r="D36" s="48"/>
      <c r="E36" s="48"/>
      <c r="F36" s="48"/>
      <c r="G36" s="44"/>
    </row>
    <row r="37" spans="2:11">
      <c r="B37" s="20">
        <v>201</v>
      </c>
      <c r="C37" s="3" t="s">
        <v>7</v>
      </c>
      <c r="D37" s="10">
        <v>4144.8954999999996</v>
      </c>
      <c r="E37" s="10">
        <v>0</v>
      </c>
      <c r="F37" s="10">
        <v>4144.8954999999996</v>
      </c>
      <c r="G37" s="19">
        <v>0</v>
      </c>
      <c r="K37" s="4"/>
    </row>
    <row r="38" spans="2:11">
      <c r="B38" s="20">
        <v>202</v>
      </c>
      <c r="C38" s="3" t="s">
        <v>8</v>
      </c>
      <c r="D38" s="10">
        <v>15548.642599999997</v>
      </c>
      <c r="E38" s="10">
        <v>6008.9367199999997</v>
      </c>
      <c r="F38" s="10">
        <v>9539.7058800000032</v>
      </c>
      <c r="G38" s="40">
        <v>528.8205200000001</v>
      </c>
      <c r="I38" s="4"/>
      <c r="K38" s="4"/>
    </row>
    <row r="39" spans="2:11">
      <c r="B39" s="20">
        <v>203</v>
      </c>
      <c r="C39" s="3" t="s">
        <v>9</v>
      </c>
      <c r="D39" s="10">
        <v>7314.3391499999989</v>
      </c>
      <c r="E39" s="10">
        <v>2019.0200300000008</v>
      </c>
      <c r="F39" s="10">
        <v>5295.319120000001</v>
      </c>
      <c r="G39" s="40">
        <v>224.28402999999997</v>
      </c>
      <c r="I39" s="4"/>
      <c r="K39" s="4"/>
    </row>
    <row r="40" spans="2:11" ht="22.5">
      <c r="B40" s="20">
        <v>204</v>
      </c>
      <c r="C40" s="3" t="s">
        <v>10</v>
      </c>
      <c r="D40" s="10">
        <v>54649.53236999971</v>
      </c>
      <c r="E40" s="10">
        <v>39426.333330000314</v>
      </c>
      <c r="F40" s="10">
        <v>15223.199040000041</v>
      </c>
      <c r="G40" s="40">
        <v>2927.6065600000165</v>
      </c>
      <c r="H40" s="4"/>
      <c r="I40" s="4"/>
      <c r="K40" s="4"/>
    </row>
    <row r="41" spans="2:11" ht="22.5">
      <c r="B41" s="20">
        <v>205</v>
      </c>
      <c r="C41" s="3" t="s">
        <v>11</v>
      </c>
      <c r="D41" s="10">
        <v>260.58017999999993</v>
      </c>
      <c r="E41" s="10">
        <v>246.49770000000001</v>
      </c>
      <c r="F41" s="10">
        <v>14.082480000000004</v>
      </c>
      <c r="G41" s="40">
        <v>5.0415200000000002</v>
      </c>
      <c r="I41" s="4"/>
      <c r="K41" s="4"/>
    </row>
    <row r="42" spans="2:11" ht="22.5">
      <c r="B42" s="20">
        <v>206</v>
      </c>
      <c r="C42" s="3" t="s">
        <v>12</v>
      </c>
      <c r="D42" s="10">
        <v>84.714750000000009</v>
      </c>
      <c r="E42" s="10">
        <v>78.252920000000017</v>
      </c>
      <c r="F42" s="10">
        <v>6.46183</v>
      </c>
      <c r="G42" s="40">
        <v>1.2633499999999995</v>
      </c>
      <c r="I42" s="4"/>
      <c r="K42" s="4"/>
    </row>
    <row r="43" spans="2:11" ht="15.75" thickBot="1">
      <c r="B43" s="21">
        <v>209</v>
      </c>
      <c r="C43" s="6" t="s">
        <v>13</v>
      </c>
      <c r="D43" s="10">
        <v>0</v>
      </c>
      <c r="E43" s="10">
        <v>0</v>
      </c>
      <c r="F43" s="10">
        <v>0</v>
      </c>
      <c r="G43" s="40">
        <v>0</v>
      </c>
      <c r="K43" s="4"/>
    </row>
    <row r="44" spans="2:11" ht="15.75" thickBot="1">
      <c r="B44" s="49" t="s">
        <v>14</v>
      </c>
      <c r="C44" s="50"/>
      <c r="D44" s="12">
        <f>SUM(D37:D43)</f>
        <v>82002.704549999704</v>
      </c>
      <c r="E44" s="12">
        <f t="shared" ref="E44:G44" si="3">SUM(E37:E43)</f>
        <v>47779.040700000311</v>
      </c>
      <c r="F44" s="12">
        <f>SUM(F37:F43)</f>
        <v>34223.663850000041</v>
      </c>
      <c r="G44" s="23">
        <f t="shared" si="3"/>
        <v>3687.015980000017</v>
      </c>
      <c r="K44" s="4"/>
    </row>
    <row r="45" spans="2:11">
      <c r="B45" s="18">
        <v>213</v>
      </c>
      <c r="C45" s="9" t="s">
        <v>15</v>
      </c>
      <c r="D45" s="13">
        <v>232.17699999999999</v>
      </c>
      <c r="E45" s="13">
        <v>226.07186999999999</v>
      </c>
      <c r="F45" s="14">
        <v>6.1051300000000008</v>
      </c>
      <c r="G45" s="41">
        <v>1.81772</v>
      </c>
      <c r="K45" s="4"/>
    </row>
    <row r="46" spans="2:11" ht="23.25" thickBot="1">
      <c r="B46" s="21">
        <v>214</v>
      </c>
      <c r="C46" s="6" t="s">
        <v>16</v>
      </c>
      <c r="D46" s="15">
        <v>640.7083100000001</v>
      </c>
      <c r="E46" s="13">
        <v>626.97059000000013</v>
      </c>
      <c r="F46" s="13">
        <v>13.737719999999999</v>
      </c>
      <c r="G46" s="42">
        <v>31.470210000000002</v>
      </c>
      <c r="K46" s="4"/>
    </row>
    <row r="47" spans="2:11" ht="15.75" thickBot="1">
      <c r="B47" s="49" t="s">
        <v>17</v>
      </c>
      <c r="C47" s="50"/>
      <c r="D47" s="12">
        <f>D45+D46</f>
        <v>872.88531000000012</v>
      </c>
      <c r="E47" s="12">
        <f t="shared" ref="E47:F47" si="4">E45+E46</f>
        <v>853.04246000000012</v>
      </c>
      <c r="F47" s="12">
        <f t="shared" si="4"/>
        <v>19.842849999999999</v>
      </c>
      <c r="G47" s="23">
        <f>G45+G46</f>
        <v>33.287930000000003</v>
      </c>
      <c r="K47" s="4"/>
    </row>
    <row r="48" spans="2:11" ht="15.75" thickBot="1">
      <c r="B48" s="49" t="s">
        <v>18</v>
      </c>
      <c r="C48" s="50"/>
      <c r="D48" s="12">
        <f>D44+D47</f>
        <v>82875.589859999702</v>
      </c>
      <c r="E48" s="12">
        <f t="shared" ref="E48:G48" si="5">E44+E47</f>
        <v>48632.083160000308</v>
      </c>
      <c r="F48" s="12">
        <f>F44+F47</f>
        <v>34243.506700000042</v>
      </c>
      <c r="G48" s="23">
        <f t="shared" si="5"/>
        <v>3720.3039100000169</v>
      </c>
      <c r="K48" s="4"/>
    </row>
    <row r="49" spans="2:9" ht="12.75" customHeight="1"/>
    <row r="50" spans="2:9" ht="9" customHeight="1" thickBot="1"/>
    <row r="51" spans="2:9" ht="15.75" thickBot="1">
      <c r="B51" s="52" t="s">
        <v>19</v>
      </c>
      <c r="C51" s="54" t="s">
        <v>6</v>
      </c>
      <c r="D51" s="54" t="s">
        <v>20</v>
      </c>
      <c r="E51" s="56" t="s">
        <v>21</v>
      </c>
      <c r="F51" s="57"/>
      <c r="G51" s="54" t="s">
        <v>22</v>
      </c>
      <c r="H51" s="56" t="s">
        <v>21</v>
      </c>
      <c r="I51" s="58"/>
    </row>
    <row r="52" spans="2:9" ht="34.5" thickBot="1">
      <c r="B52" s="53"/>
      <c r="C52" s="55"/>
      <c r="D52" s="55"/>
      <c r="E52" s="16" t="s">
        <v>23</v>
      </c>
      <c r="F52" s="16" t="s">
        <v>24</v>
      </c>
      <c r="G52" s="55"/>
      <c r="H52" s="16" t="s">
        <v>23</v>
      </c>
      <c r="I52" s="17" t="s">
        <v>24</v>
      </c>
    </row>
    <row r="53" spans="2:9">
      <c r="B53" s="18">
        <v>201</v>
      </c>
      <c r="C53" s="9" t="s">
        <v>7</v>
      </c>
      <c r="D53" s="14">
        <f>D37</f>
        <v>4144.8954999999996</v>
      </c>
      <c r="E53" s="14"/>
      <c r="F53" s="14"/>
      <c r="G53" s="14">
        <f>H53+I53</f>
        <v>0</v>
      </c>
      <c r="H53" s="10">
        <v>0</v>
      </c>
      <c r="I53" s="19">
        <v>0</v>
      </c>
    </row>
    <row r="54" spans="2:9">
      <c r="B54" s="20">
        <v>202</v>
      </c>
      <c r="C54" s="3" t="s">
        <v>8</v>
      </c>
      <c r="D54" s="14">
        <f>D38</f>
        <v>15548.642599999997</v>
      </c>
      <c r="E54" s="14">
        <f>D54-F54</f>
        <v>15306.820719999998</v>
      </c>
      <c r="F54" s="10">
        <v>241.82187999999999</v>
      </c>
      <c r="G54" s="14">
        <f t="shared" ref="G54" si="6">H54+I54</f>
        <v>1027.3639112380952</v>
      </c>
      <c r="H54" s="10">
        <f>E54/15</f>
        <v>1020.4547146666665</v>
      </c>
      <c r="I54" s="19">
        <f t="shared" ref="I54:I59" si="7">F54/35</f>
        <v>6.9091965714285708</v>
      </c>
    </row>
    <row r="55" spans="2:9">
      <c r="B55" s="20">
        <v>203</v>
      </c>
      <c r="C55" s="3" t="s">
        <v>9</v>
      </c>
      <c r="D55" s="14">
        <f>D39</f>
        <v>7314.3391499999989</v>
      </c>
      <c r="E55" s="14">
        <f t="shared" ref="E55:E59" si="8">D55-F55</f>
        <v>6661.5354199999992</v>
      </c>
      <c r="F55" s="10">
        <v>652.80372999999997</v>
      </c>
      <c r="G55" s="14">
        <f>H55+I55</f>
        <v>462.75389647619045</v>
      </c>
      <c r="H55" s="10">
        <f>E55/15</f>
        <v>444.10236133333331</v>
      </c>
      <c r="I55" s="19">
        <f t="shared" si="7"/>
        <v>18.651535142857142</v>
      </c>
    </row>
    <row r="56" spans="2:9" ht="22.5">
      <c r="B56" s="20">
        <v>204</v>
      </c>
      <c r="C56" s="3" t="s">
        <v>10</v>
      </c>
      <c r="D56" s="14">
        <f>D40</f>
        <v>54649.53236999971</v>
      </c>
      <c r="E56" s="14">
        <f t="shared" si="8"/>
        <v>33154.865599999946</v>
      </c>
      <c r="F56" s="11">
        <v>21494.666769999767</v>
      </c>
      <c r="G56" s="14">
        <f>H56+I56</f>
        <v>2824.4577096190374</v>
      </c>
      <c r="H56" s="10">
        <f>E56/15</f>
        <v>2210.3243733333297</v>
      </c>
      <c r="I56" s="19">
        <f t="shared" si="7"/>
        <v>614.13333628570763</v>
      </c>
    </row>
    <row r="57" spans="2:9" ht="22.5">
      <c r="B57" s="20">
        <v>205</v>
      </c>
      <c r="C57" s="3" t="s">
        <v>11</v>
      </c>
      <c r="D57" s="14">
        <f t="shared" ref="D57:D59" si="9">D41</f>
        <v>260.58017999999993</v>
      </c>
      <c r="E57" s="14">
        <f t="shared" si="8"/>
        <v>260.58017999999993</v>
      </c>
      <c r="F57" s="10">
        <v>0</v>
      </c>
      <c r="G57" s="14">
        <f t="shared" ref="G57:G59" si="10">H57+I57</f>
        <v>17.372011999999994</v>
      </c>
      <c r="H57" s="10">
        <f t="shared" ref="H57:H59" si="11">E57/15</f>
        <v>17.372011999999994</v>
      </c>
      <c r="I57" s="19">
        <f t="shared" si="7"/>
        <v>0</v>
      </c>
    </row>
    <row r="58" spans="2:9" ht="22.5">
      <c r="B58" s="20">
        <v>206</v>
      </c>
      <c r="C58" s="3" t="s">
        <v>12</v>
      </c>
      <c r="D58" s="14">
        <f t="shared" si="9"/>
        <v>84.714750000000009</v>
      </c>
      <c r="E58" s="14">
        <f t="shared" si="8"/>
        <v>84.714750000000009</v>
      </c>
      <c r="F58" s="10">
        <v>0</v>
      </c>
      <c r="G58" s="14">
        <f t="shared" si="10"/>
        <v>5.6476500000000005</v>
      </c>
      <c r="H58" s="10">
        <f t="shared" si="11"/>
        <v>5.6476500000000005</v>
      </c>
      <c r="I58" s="19">
        <f t="shared" si="7"/>
        <v>0</v>
      </c>
    </row>
    <row r="59" spans="2:9" ht="15.75" thickBot="1">
      <c r="B59" s="21">
        <v>209</v>
      </c>
      <c r="C59" s="6" t="s">
        <v>13</v>
      </c>
      <c r="D59" s="14">
        <f t="shared" si="9"/>
        <v>0</v>
      </c>
      <c r="E59" s="14">
        <f t="shared" si="8"/>
        <v>0</v>
      </c>
      <c r="F59" s="13"/>
      <c r="G59" s="14">
        <f t="shared" si="10"/>
        <v>0</v>
      </c>
      <c r="H59" s="10">
        <f t="shared" si="11"/>
        <v>0</v>
      </c>
      <c r="I59" s="19">
        <f t="shared" si="7"/>
        <v>0</v>
      </c>
    </row>
    <row r="60" spans="2:9" ht="15.75" thickBot="1">
      <c r="B60" s="49" t="s">
        <v>14</v>
      </c>
      <c r="C60" s="50"/>
      <c r="D60" s="12">
        <f t="shared" ref="D60:I60" si="12">SUM(D53:D59)</f>
        <v>82002.704549999704</v>
      </c>
      <c r="E60" s="12">
        <f t="shared" si="12"/>
        <v>55468.516669999939</v>
      </c>
      <c r="F60" s="22">
        <f t="shared" si="12"/>
        <v>22389.292379999766</v>
      </c>
      <c r="G60" s="12">
        <f t="shared" si="12"/>
        <v>4337.5951793333224</v>
      </c>
      <c r="H60" s="12">
        <f t="shared" si="12"/>
        <v>3697.901111333329</v>
      </c>
      <c r="I60" s="23">
        <f t="shared" si="12"/>
        <v>639.69406799999331</v>
      </c>
    </row>
    <row r="61" spans="2:9">
      <c r="B61" s="18">
        <v>213</v>
      </c>
      <c r="C61" s="9" t="s">
        <v>15</v>
      </c>
      <c r="D61" s="13">
        <f>D45</f>
        <v>232.17699999999999</v>
      </c>
      <c r="E61" s="10">
        <f>D61-F61</f>
        <v>212.65699999999998</v>
      </c>
      <c r="F61" s="14">
        <v>19.52</v>
      </c>
      <c r="G61" s="14">
        <f>H61+I61</f>
        <v>14.734847619047617</v>
      </c>
      <c r="H61" s="10">
        <f>E61/15</f>
        <v>14.177133333333332</v>
      </c>
      <c r="I61" s="19">
        <f>F61/35</f>
        <v>0.55771428571428572</v>
      </c>
    </row>
    <row r="62" spans="2:9" ht="23.25" thickBot="1">
      <c r="B62" s="21">
        <v>214</v>
      </c>
      <c r="C62" s="6" t="s">
        <v>16</v>
      </c>
      <c r="D62" s="15">
        <f>D46</f>
        <v>640.7083100000001</v>
      </c>
      <c r="E62" s="10">
        <f>D62-F62</f>
        <v>639.09475000000009</v>
      </c>
      <c r="F62" s="14">
        <v>1.6135599999999999</v>
      </c>
      <c r="G62" s="14">
        <f>H62+I62</f>
        <v>42.652418380952383</v>
      </c>
      <c r="H62" s="10">
        <f>E62/15</f>
        <v>42.606316666666672</v>
      </c>
      <c r="I62" s="19">
        <f>F62/35</f>
        <v>4.6101714285714281E-2</v>
      </c>
    </row>
    <row r="63" spans="2:9" ht="15.75" thickBot="1">
      <c r="B63" s="49" t="s">
        <v>17</v>
      </c>
      <c r="C63" s="50"/>
      <c r="D63" s="12">
        <f t="shared" ref="D63:I63" si="13">D61+D62</f>
        <v>872.88531000000012</v>
      </c>
      <c r="E63" s="12">
        <f t="shared" si="13"/>
        <v>851.75175000000013</v>
      </c>
      <c r="F63" s="12">
        <f t="shared" si="13"/>
        <v>21.133559999999999</v>
      </c>
      <c r="G63" s="12">
        <f t="shared" si="13"/>
        <v>57.387265999999997</v>
      </c>
      <c r="H63" s="12">
        <f t="shared" si="13"/>
        <v>56.783450000000002</v>
      </c>
      <c r="I63" s="23">
        <f t="shared" si="13"/>
        <v>0.60381600000000002</v>
      </c>
    </row>
    <row r="64" spans="2:9" ht="15.75" thickBot="1">
      <c r="B64" s="49" t="s">
        <v>18</v>
      </c>
      <c r="C64" s="50"/>
      <c r="D64" s="12">
        <f>D60+D63</f>
        <v>82875.589859999702</v>
      </c>
      <c r="E64" s="12">
        <f t="shared" ref="E64:I64" si="14">E60+E63</f>
        <v>56320.268419999942</v>
      </c>
      <c r="F64" s="12">
        <f t="shared" si="14"/>
        <v>22410.425939999765</v>
      </c>
      <c r="G64" s="12">
        <f t="shared" si="14"/>
        <v>4394.9824453333222</v>
      </c>
      <c r="H64" s="12">
        <f>H60+H63</f>
        <v>3754.6845613333289</v>
      </c>
      <c r="I64" s="23">
        <f t="shared" si="14"/>
        <v>640.29788399999336</v>
      </c>
    </row>
    <row r="66" spans="2:9">
      <c r="B66" s="25"/>
      <c r="C66" s="26" t="s">
        <v>27</v>
      </c>
      <c r="D66" s="27"/>
      <c r="G66" s="28" t="s">
        <v>28</v>
      </c>
      <c r="I66" s="25"/>
    </row>
    <row r="67" spans="2:9">
      <c r="D67" t="s">
        <v>29</v>
      </c>
      <c r="E67" s="27"/>
      <c r="H67" s="29" t="s">
        <v>30</v>
      </c>
    </row>
  </sheetData>
  <mergeCells count="25">
    <mergeCell ref="E51:F51"/>
    <mergeCell ref="G51:G52"/>
    <mergeCell ref="H51:I51"/>
    <mergeCell ref="B60:C60"/>
    <mergeCell ref="B63:C63"/>
    <mergeCell ref="D51:D52"/>
    <mergeCell ref="B64:C64"/>
    <mergeCell ref="B44:C44"/>
    <mergeCell ref="B47:C47"/>
    <mergeCell ref="B48:C48"/>
    <mergeCell ref="B51:B52"/>
    <mergeCell ref="C51:C52"/>
    <mergeCell ref="G35:G36"/>
    <mergeCell ref="B1:G1"/>
    <mergeCell ref="D5:D6"/>
    <mergeCell ref="E5:E6"/>
    <mergeCell ref="F5:F6"/>
    <mergeCell ref="G5:G6"/>
    <mergeCell ref="B14:C14"/>
    <mergeCell ref="B2:G2"/>
    <mergeCell ref="B17:C17"/>
    <mergeCell ref="B18:C18"/>
    <mergeCell ref="D35:D36"/>
    <mergeCell ref="E35:E36"/>
    <mergeCell ref="F35:F36"/>
  </mergeCells>
  <pageMargins left="0.59055118110236227" right="0.39370078740157483" top="0.55118110236220474" bottom="0.55118110236220474" header="0.19685039370078741" footer="0.31496062992125984"/>
  <pageSetup paperSize="9" scale="83" fitToHeight="2" orientation="landscape" r:id="rId1"/>
  <headerFooter>
    <oddFooter>Page 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2020-03-26T14:18:01Z</dcterms:modified>
</cp:coreProperties>
</file>